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3995" windowHeight="69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2" l="1"/>
  <c r="G3" i="2"/>
  <c r="H3" i="2" s="1"/>
  <c r="I3" i="2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C4" i="1"/>
  <c r="C5" i="1"/>
  <c r="C6" i="1" s="1"/>
  <c r="C7" i="1" s="1"/>
  <c r="C3" i="1"/>
  <c r="H2" i="1"/>
  <c r="I2" i="1" s="1"/>
  <c r="J2" i="1" s="1"/>
  <c r="B3" i="1"/>
  <c r="H3" i="1" l="1"/>
  <c r="I3" i="1" s="1"/>
  <c r="J3" i="1" s="1"/>
  <c r="C8" i="1"/>
  <c r="B4" i="1"/>
  <c r="H4" i="1" s="1"/>
  <c r="C9" i="1" l="1"/>
  <c r="B5" i="1"/>
  <c r="I4" i="1"/>
  <c r="J4" i="1" s="1"/>
  <c r="H5" i="1" l="1"/>
  <c r="I5" i="1" s="1"/>
  <c r="J5" i="1" s="1"/>
  <c r="C10" i="1"/>
  <c r="B6" i="1"/>
  <c r="H6" i="1" s="1"/>
  <c r="C11" i="1" l="1"/>
  <c r="B7" i="1"/>
  <c r="I6" i="1"/>
  <c r="J6" i="1" s="1"/>
  <c r="H7" i="1" l="1"/>
  <c r="I7" i="1" s="1"/>
  <c r="J7" i="1" s="1"/>
  <c r="C12" i="1"/>
  <c r="B8" i="1"/>
  <c r="H8" i="1" s="1"/>
  <c r="C13" i="1" l="1"/>
  <c r="B9" i="1"/>
  <c r="I8" i="1"/>
  <c r="J8" i="1" s="1"/>
  <c r="H9" i="1" l="1"/>
  <c r="I9" i="1" s="1"/>
  <c r="J9" i="1" s="1"/>
  <c r="B10" i="1"/>
  <c r="H10" i="1" s="1"/>
  <c r="B11" i="1" l="1"/>
  <c r="H11" i="1" s="1"/>
  <c r="I10" i="1"/>
  <c r="J10" i="1" s="1"/>
  <c r="B12" i="1" l="1"/>
  <c r="H12" i="1" s="1"/>
  <c r="I11" i="1"/>
  <c r="J11" i="1" s="1"/>
  <c r="B13" i="1" l="1"/>
  <c r="B14" i="1" s="1"/>
  <c r="I12" i="1"/>
  <c r="J12" i="1" s="1"/>
  <c r="H13" i="1" l="1"/>
  <c r="I13" i="1" s="1"/>
  <c r="J13" i="1" s="1"/>
  <c r="J14" i="1" s="1"/>
</calcChain>
</file>

<file path=xl/sharedStrings.xml><?xml version="1.0" encoding="utf-8"?>
<sst xmlns="http://schemas.openxmlformats.org/spreadsheetml/2006/main" count="20" uniqueCount="20">
  <si>
    <t>工资</t>
    <phoneticPr fontId="1" type="noConversion"/>
  </si>
  <si>
    <t>三险一金</t>
    <phoneticPr fontId="1" type="noConversion"/>
  </si>
  <si>
    <t>子女教育</t>
    <phoneticPr fontId="1" type="noConversion"/>
  </si>
  <si>
    <t>赡养老人</t>
    <phoneticPr fontId="1" type="noConversion"/>
  </si>
  <si>
    <t>房贷</t>
    <phoneticPr fontId="1" type="noConversion"/>
  </si>
  <si>
    <t>免税额</t>
    <phoneticPr fontId="1" type="noConversion"/>
  </si>
  <si>
    <t>月份</t>
    <phoneticPr fontId="1" type="noConversion"/>
  </si>
  <si>
    <t>应纳税所得</t>
    <phoneticPr fontId="1" type="noConversion"/>
  </si>
  <si>
    <t>税率</t>
    <phoneticPr fontId="1" type="noConversion"/>
  </si>
  <si>
    <t>税额</t>
    <phoneticPr fontId="1" type="noConversion"/>
  </si>
  <si>
    <t xml:space="preserve">合计 </t>
    <phoneticPr fontId="1" type="noConversion"/>
  </si>
  <si>
    <t>级数</t>
  </si>
  <si>
    <t>全年应纳税所得额</t>
  </si>
  <si>
    <t>税率(%)</t>
  </si>
  <si>
    <t>速算扣除数</t>
  </si>
  <si>
    <t>不超过30000元的</t>
  </si>
  <si>
    <t>超过30000元至90,000元的部分</t>
  </si>
  <si>
    <t>超过90,000元至300,000元的部分</t>
  </si>
  <si>
    <t>超过300,000元至500,000元的部分</t>
  </si>
  <si>
    <t>超过500,000元的部分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</si>
</sst>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新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tabSelected="1" topLeftCell="A4" workbookViewId="0">
      <selection activeCell="G18" sqref="G18"/>
    </sheetView>
  </sheetViews>
  <sheetFormatPr defaultRowHeight="13.5" x14ac:dyDescent="0.15"/>
  <cols>
    <col min="1" max="1" width="5.875" customWidth="1"/>
    <col min="8" max="8" width="10.375" customWidth="1"/>
  </cols>
  <sheetData>
    <row r="1" spans="1:10" x14ac:dyDescent="0.15">
      <c r="A1" t="s">
        <v>6</v>
      </c>
      <c r="B1" t="s">
        <v>0</v>
      </c>
      <c r="C1" t="s">
        <v>5</v>
      </c>
      <c r="D1" t="s">
        <v>1</v>
      </c>
      <c r="E1" t="s">
        <v>2</v>
      </c>
      <c r="F1" t="s">
        <v>3</v>
      </c>
      <c r="G1" t="s">
        <v>4</v>
      </c>
      <c r="H1" t="s">
        <v>7</v>
      </c>
      <c r="I1" t="s">
        <v>8</v>
      </c>
      <c r="J1" t="s">
        <v>9</v>
      </c>
    </row>
    <row r="2" spans="1:10" x14ac:dyDescent="0.15">
      <c r="A2" s="1">
        <v>1</v>
      </c>
      <c r="B2">
        <v>15000</v>
      </c>
      <c r="C2">
        <v>5000</v>
      </c>
      <c r="D2">
        <v>2000</v>
      </c>
      <c r="E2">
        <v>1000</v>
      </c>
      <c r="F2">
        <v>1000</v>
      </c>
      <c r="G2">
        <v>1000</v>
      </c>
      <c r="H2">
        <f>(B2-C2-D2-E2-F2-G2)*A2</f>
        <v>5000</v>
      </c>
      <c r="I2">
        <f>IF(H2&lt;36001,3%,IF(H2&lt;144001,10%,IF(H2&lt;300001,20%,IF(H2&lt;420001,25%,IF(H2&lt;660001,30%,IF(H2&lt;960001,35%,45%))))))</f>
        <v>0.03</v>
      </c>
      <c r="J2">
        <f>IF(I2=3%,H2*I2-0,IF(I2=10%,H2*I2-2520,IF(I2=20%,H2*I2-16920,IF(I2=25%,H2*I2-31920,IF(I2=30%,H2*I2-52920,IF(I2=35%,I2*H2-85920,IF(I2=45%,H2*I2-181920)))))))</f>
        <v>150</v>
      </c>
    </row>
    <row r="3" spans="1:10" x14ac:dyDescent="0.15">
      <c r="A3" s="1">
        <v>2</v>
      </c>
      <c r="B3">
        <f t="shared" ref="B3:G3" si="0">B2</f>
        <v>15000</v>
      </c>
      <c r="C3">
        <f t="shared" si="0"/>
        <v>5000</v>
      </c>
      <c r="D3">
        <f t="shared" si="0"/>
        <v>2000</v>
      </c>
      <c r="E3">
        <f t="shared" si="0"/>
        <v>1000</v>
      </c>
      <c r="F3">
        <f t="shared" si="0"/>
        <v>1000</v>
      </c>
      <c r="G3">
        <f t="shared" si="0"/>
        <v>1000</v>
      </c>
      <c r="H3">
        <f t="shared" ref="H3:H13" si="1">(B3-C3-D3-E3-F3-G3)*A3</f>
        <v>10000</v>
      </c>
      <c r="I3">
        <f t="shared" ref="I3:I13" si="2">IF(H3&lt;36001,3%,IF(H3&lt;144001,10%,IF(H3&lt;300001,20%,IF(H3&lt;420001,25%,IF(H3&lt;660001,30%,IF(H3&lt;960001,35%,45%))))))</f>
        <v>0.03</v>
      </c>
      <c r="J3">
        <f>IF(I3=3%,H3*I3-0,IF(I3=10%,H3*I3-2520,IF(I3=20%,H3*I3-16920,IF(I3=25%,H3*I3-31920,IF(I3=30%,H3*I3-52920,IF(I3=35%,I3*H3-85920,IF(I3=45%,H3*I3-181920)))))))-J2</f>
        <v>150</v>
      </c>
    </row>
    <row r="4" spans="1:10" x14ac:dyDescent="0.15">
      <c r="A4" s="1">
        <v>3</v>
      </c>
      <c r="B4">
        <f t="shared" ref="B4:B13" si="3">B3</f>
        <v>15000</v>
      </c>
      <c r="C4">
        <f t="shared" ref="C4:C13" si="4">C3</f>
        <v>5000</v>
      </c>
      <c r="D4">
        <f t="shared" ref="D4:D13" si="5">D3</f>
        <v>2000</v>
      </c>
      <c r="E4">
        <f t="shared" ref="E4:E13" si="6">E3</f>
        <v>1000</v>
      </c>
      <c r="F4">
        <f t="shared" ref="F4:F13" si="7">F3</f>
        <v>1000</v>
      </c>
      <c r="G4">
        <f t="shared" ref="G4:G13" si="8">G3</f>
        <v>1000</v>
      </c>
      <c r="H4">
        <f t="shared" si="1"/>
        <v>15000</v>
      </c>
      <c r="I4">
        <f t="shared" si="2"/>
        <v>0.03</v>
      </c>
      <c r="J4">
        <f>IF(I4=3%,H4*I4-0,IF(I4=10%,H4*I4-2520,IF(I4=20%,H4*I4-16920,IF(I4=25%,H4*I4-31920,IF(I4=30%,H4*I4-52920,IF(I4=35%,I4*H4-85920,IF(I4=45%,H4*I4-181920)))))))-J2-J3</f>
        <v>150</v>
      </c>
    </row>
    <row r="5" spans="1:10" x14ac:dyDescent="0.15">
      <c r="A5" s="1">
        <v>4</v>
      </c>
      <c r="B5">
        <f t="shared" si="3"/>
        <v>15000</v>
      </c>
      <c r="C5">
        <f t="shared" si="4"/>
        <v>5000</v>
      </c>
      <c r="D5">
        <f t="shared" si="5"/>
        <v>2000</v>
      </c>
      <c r="E5">
        <f t="shared" si="6"/>
        <v>1000</v>
      </c>
      <c r="F5">
        <f t="shared" si="7"/>
        <v>1000</v>
      </c>
      <c r="G5">
        <f t="shared" si="8"/>
        <v>1000</v>
      </c>
      <c r="H5">
        <f t="shared" si="1"/>
        <v>20000</v>
      </c>
      <c r="I5">
        <f t="shared" si="2"/>
        <v>0.03</v>
      </c>
      <c r="J5">
        <f>IF(I5=3%,H5*I5-0,IF(I5=10%,H5*I5-2520,IF(I5=20%,H5*I5-16920,IF(I5=25%,H5*I5-31920,IF(I5=30%,H5*I5-52920,IF(I5=35%,I5*H5-85920,IF(I5=45%,H5*I5-181920)))))))-J4-J3-J2</f>
        <v>150</v>
      </c>
    </row>
    <row r="6" spans="1:10" x14ac:dyDescent="0.15">
      <c r="A6" s="1">
        <v>5</v>
      </c>
      <c r="B6">
        <f t="shared" si="3"/>
        <v>15000</v>
      </c>
      <c r="C6">
        <f t="shared" si="4"/>
        <v>5000</v>
      </c>
      <c r="D6">
        <f t="shared" si="5"/>
        <v>2000</v>
      </c>
      <c r="E6">
        <f t="shared" si="6"/>
        <v>1000</v>
      </c>
      <c r="F6">
        <f t="shared" si="7"/>
        <v>1000</v>
      </c>
      <c r="G6">
        <f t="shared" si="8"/>
        <v>1000</v>
      </c>
      <c r="H6">
        <f t="shared" si="1"/>
        <v>25000</v>
      </c>
      <c r="I6">
        <f t="shared" si="2"/>
        <v>0.03</v>
      </c>
      <c r="J6">
        <f>IF(I6=3%,H6*I6-0,IF(I6=10%,H6*I6-2520,IF(I6=20%,H6*I6-16920,IF(I6=25%,H6*I6-31920,IF(I6=30%,H6*I6-52920,IF(I6=35%,I6*H6-85920,IF(I6=45%,H6*I6-181920)))))))-J5-J4-J3-J2</f>
        <v>150</v>
      </c>
    </row>
    <row r="7" spans="1:10" x14ac:dyDescent="0.15">
      <c r="A7" s="1">
        <v>6</v>
      </c>
      <c r="B7">
        <f t="shared" si="3"/>
        <v>15000</v>
      </c>
      <c r="C7">
        <f t="shared" si="4"/>
        <v>5000</v>
      </c>
      <c r="D7">
        <f t="shared" si="5"/>
        <v>2000</v>
      </c>
      <c r="E7">
        <f t="shared" si="6"/>
        <v>1000</v>
      </c>
      <c r="F7">
        <f t="shared" si="7"/>
        <v>1000</v>
      </c>
      <c r="G7">
        <f t="shared" si="8"/>
        <v>1000</v>
      </c>
      <c r="H7">
        <f t="shared" si="1"/>
        <v>30000</v>
      </c>
      <c r="I7">
        <f t="shared" si="2"/>
        <v>0.03</v>
      </c>
      <c r="J7">
        <f>IF(I7=3%,H7*I7-0,IF(I7=10%,H7*I7-2520,IF(I7=20%,H7*I7-16920,IF(I7=25%,H7*I7-31920,IF(I7=30%,H7*I7-52920,IF(I7=35%,I7*H7-85920,IF(I7=45%,H7*I7-181920)))))))-J6-J5-J4-J3-J2</f>
        <v>150</v>
      </c>
    </row>
    <row r="8" spans="1:10" x14ac:dyDescent="0.15">
      <c r="A8" s="1">
        <v>7</v>
      </c>
      <c r="B8">
        <f t="shared" si="3"/>
        <v>15000</v>
      </c>
      <c r="C8">
        <f t="shared" si="4"/>
        <v>5000</v>
      </c>
      <c r="D8">
        <f t="shared" si="5"/>
        <v>2000</v>
      </c>
      <c r="E8">
        <f t="shared" si="6"/>
        <v>1000</v>
      </c>
      <c r="F8">
        <f t="shared" si="7"/>
        <v>1000</v>
      </c>
      <c r="G8">
        <f t="shared" si="8"/>
        <v>1000</v>
      </c>
      <c r="H8">
        <f t="shared" si="1"/>
        <v>35000</v>
      </c>
      <c r="I8">
        <f t="shared" si="2"/>
        <v>0.03</v>
      </c>
      <c r="J8">
        <f>IF(I8=3%,H8*I8-0,IF(I8=10%,H8*I8-2520,IF(I8=20%,H8*I8-16920,IF(I8=25%,H8*I8-31920,IF(I8=30%,H8*I8-52920,IF(I8=35%,I8*H8-85920,IF(I8=45%,H8*I8-181920)))))))-J7-J6-J5-J4-J3-J2</f>
        <v>150</v>
      </c>
    </row>
    <row r="9" spans="1:10" x14ac:dyDescent="0.15">
      <c r="A9" s="1">
        <v>8</v>
      </c>
      <c r="B9">
        <f t="shared" si="3"/>
        <v>15000</v>
      </c>
      <c r="C9">
        <f t="shared" si="4"/>
        <v>5000</v>
      </c>
      <c r="D9">
        <f t="shared" si="5"/>
        <v>2000</v>
      </c>
      <c r="E9">
        <f t="shared" si="6"/>
        <v>1000</v>
      </c>
      <c r="F9">
        <f t="shared" si="7"/>
        <v>1000</v>
      </c>
      <c r="G9">
        <f t="shared" si="8"/>
        <v>1000</v>
      </c>
      <c r="H9">
        <f t="shared" si="1"/>
        <v>40000</v>
      </c>
      <c r="I9">
        <f t="shared" si="2"/>
        <v>0.1</v>
      </c>
      <c r="J9">
        <f>IF(I9=3%,H9*I9-0,IF(I9=10%,H9*I9-2520,IF(I9=20%,H9*I9-16920,IF(I9=25%,H9*I9-31920,IF(I9=30%,H9*I9-52920,IF(I9=35%,I9*H9-85920,IF(I9=45%,H9*I9-181920)))))))-J8-J7-J6-J5-J4-J3-J2</f>
        <v>430</v>
      </c>
    </row>
    <row r="10" spans="1:10" x14ac:dyDescent="0.15">
      <c r="A10" s="1">
        <v>9</v>
      </c>
      <c r="B10">
        <f t="shared" si="3"/>
        <v>15000</v>
      </c>
      <c r="C10">
        <f t="shared" si="4"/>
        <v>5000</v>
      </c>
      <c r="D10">
        <f t="shared" si="5"/>
        <v>2000</v>
      </c>
      <c r="E10">
        <f t="shared" si="6"/>
        <v>1000</v>
      </c>
      <c r="F10">
        <f t="shared" si="7"/>
        <v>1000</v>
      </c>
      <c r="G10">
        <f t="shared" si="8"/>
        <v>1000</v>
      </c>
      <c r="H10">
        <f t="shared" si="1"/>
        <v>45000</v>
      </c>
      <c r="I10">
        <f t="shared" si="2"/>
        <v>0.1</v>
      </c>
      <c r="J10">
        <f>IF(I10=3%,H10*I10-0,IF(I10=10%,H10*I10-2520,IF(I10=20%,H10*I10-16920,IF(I10=25%,H10*I10-31920,IF(I10=30%,H10*I10-52920,IF(I10=35%,I10*H10-85920,IF(I10=45%,H10*I10-181920)))))))-J9-J8-J7-J6-J5-J4-J3-J2</f>
        <v>500</v>
      </c>
    </row>
    <row r="11" spans="1:10" x14ac:dyDescent="0.15">
      <c r="A11" s="1">
        <v>10</v>
      </c>
      <c r="B11">
        <f t="shared" si="3"/>
        <v>15000</v>
      </c>
      <c r="C11">
        <f t="shared" si="4"/>
        <v>5000</v>
      </c>
      <c r="D11">
        <f t="shared" si="5"/>
        <v>2000</v>
      </c>
      <c r="E11">
        <f t="shared" si="6"/>
        <v>1000</v>
      </c>
      <c r="F11">
        <f t="shared" si="7"/>
        <v>1000</v>
      </c>
      <c r="G11">
        <f t="shared" si="8"/>
        <v>1000</v>
      </c>
      <c r="H11">
        <f t="shared" si="1"/>
        <v>50000</v>
      </c>
      <c r="I11">
        <f t="shared" si="2"/>
        <v>0.1</v>
      </c>
      <c r="J11">
        <f>IF(I11=3%,H11*I11-0,IF(I11=10%,H11*I11-2520,IF(I11=20%,H11*I11-16920,IF(I11=25%,H11*I11-31920,IF(I11=30%,H11*I11-52920,IF(I11=35%,I11*H11-85920,IF(I11=45%,H11*I11-181920)))))))-J10-J9-J8-J7-J6-J5-J4-J3-J2</f>
        <v>500</v>
      </c>
    </row>
    <row r="12" spans="1:10" x14ac:dyDescent="0.15">
      <c r="A12" s="1">
        <v>11</v>
      </c>
      <c r="B12">
        <f t="shared" si="3"/>
        <v>15000</v>
      </c>
      <c r="C12">
        <f t="shared" si="4"/>
        <v>5000</v>
      </c>
      <c r="D12">
        <f t="shared" si="5"/>
        <v>2000</v>
      </c>
      <c r="E12">
        <f t="shared" si="6"/>
        <v>1000</v>
      </c>
      <c r="F12">
        <f t="shared" si="7"/>
        <v>1000</v>
      </c>
      <c r="G12">
        <f t="shared" si="8"/>
        <v>1000</v>
      </c>
      <c r="H12">
        <f t="shared" si="1"/>
        <v>55000</v>
      </c>
      <c r="I12">
        <f t="shared" si="2"/>
        <v>0.1</v>
      </c>
      <c r="J12">
        <f>IF(I12=3%,H12*I12-0,IF(I12=10%,H12*I12-2520,IF(I12=20%,H12*I12-16920,IF(I12=25%,H12*I12-31920,IF(I12=30%,H12*I12-52920,IF(I12=35%,I12*H12-85920,IF(I12=45%,H12*I12-181920)))))))-J11-J10-J9-J8-J7-J6-J5-J4-J3-J2</f>
        <v>500</v>
      </c>
    </row>
    <row r="13" spans="1:10" x14ac:dyDescent="0.15">
      <c r="A13" s="1">
        <v>12</v>
      </c>
      <c r="B13">
        <f t="shared" si="3"/>
        <v>15000</v>
      </c>
      <c r="C13">
        <f t="shared" si="4"/>
        <v>5000</v>
      </c>
      <c r="D13">
        <f t="shared" si="5"/>
        <v>2000</v>
      </c>
      <c r="E13">
        <f t="shared" si="6"/>
        <v>1000</v>
      </c>
      <c r="F13">
        <f t="shared" si="7"/>
        <v>1000</v>
      </c>
      <c r="G13">
        <f t="shared" si="8"/>
        <v>1000</v>
      </c>
      <c r="H13">
        <f t="shared" si="1"/>
        <v>60000</v>
      </c>
      <c r="I13">
        <f t="shared" si="2"/>
        <v>0.1</v>
      </c>
      <c r="J13">
        <f>IF(I13=3%,H13*I13-0,IF(I13=10%,H13*I13-2520,IF(I13=20%,H13*I13-16920,IF(I13=25%,H13*I13-31920,IF(I13=30%,H13*I13-52920,IF(I13=35%,I13*H13-85920,IF(I13=45%,H13*I13-181920)))))))-J12-J11-J10-J9-J8-J7-J6-J5-J4-J3-J2</f>
        <v>500</v>
      </c>
    </row>
    <row r="14" spans="1:10" x14ac:dyDescent="0.15">
      <c r="A14" t="s">
        <v>10</v>
      </c>
      <c r="B14">
        <f>SUM(B2:B13)</f>
        <v>180000</v>
      </c>
      <c r="J14">
        <f>SUM(J2:J13)</f>
        <v>3480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"/>
  <sheetViews>
    <sheetView workbookViewId="0">
      <selection activeCell="I3" sqref="I3"/>
    </sheetView>
  </sheetViews>
  <sheetFormatPr defaultRowHeight="13.5" x14ac:dyDescent="0.15"/>
  <sheetData>
    <row r="1" spans="1:9" ht="27" x14ac:dyDescent="0.15">
      <c r="A1" s="2" t="s">
        <v>11</v>
      </c>
      <c r="B1" s="2" t="s">
        <v>12</v>
      </c>
      <c r="C1" s="2" t="s">
        <v>13</v>
      </c>
      <c r="D1" s="3" t="s">
        <v>14</v>
      </c>
    </row>
    <row r="2" spans="1:9" ht="40.5" x14ac:dyDescent="0.15">
      <c r="A2" s="2">
        <v>1</v>
      </c>
      <c r="B2" s="2" t="s">
        <v>15</v>
      </c>
      <c r="C2" s="2">
        <v>5</v>
      </c>
      <c r="D2" s="3">
        <v>0</v>
      </c>
    </row>
    <row r="3" spans="1:9" ht="54" x14ac:dyDescent="0.15">
      <c r="A3" s="2">
        <v>2</v>
      </c>
      <c r="B3" s="2" t="s">
        <v>16</v>
      </c>
      <c r="C3" s="2">
        <v>10</v>
      </c>
      <c r="D3" s="3">
        <v>1500</v>
      </c>
      <c r="G3">
        <f>170000-60000</f>
        <v>110000</v>
      </c>
      <c r="H3">
        <f>G3*0.2-10500</f>
        <v>11500</v>
      </c>
      <c r="I3">
        <f>H3-6500-7500</f>
        <v>-2500</v>
      </c>
    </row>
    <row r="4" spans="1:9" ht="67.5" x14ac:dyDescent="0.15">
      <c r="A4" s="2">
        <v>3</v>
      </c>
      <c r="B4" s="2" t="s">
        <v>17</v>
      </c>
      <c r="C4" s="2">
        <v>20</v>
      </c>
      <c r="D4" s="3">
        <v>10500</v>
      </c>
      <c r="G4">
        <f>90000*0.1-1500</f>
        <v>7500</v>
      </c>
    </row>
    <row r="5" spans="1:9" ht="67.5" x14ac:dyDescent="0.15">
      <c r="A5" s="2">
        <v>4</v>
      </c>
      <c r="B5" s="2" t="s">
        <v>18</v>
      </c>
      <c r="C5" s="2">
        <v>30</v>
      </c>
      <c r="D5" s="3">
        <v>40500</v>
      </c>
    </row>
    <row r="6" spans="1:9" ht="40.5" x14ac:dyDescent="0.15">
      <c r="A6" s="2">
        <v>5</v>
      </c>
      <c r="B6" s="2" t="s">
        <v>19</v>
      </c>
      <c r="C6" s="2">
        <v>35</v>
      </c>
      <c r="D6" s="3">
        <v>65500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2019-05-02T02:49:44Z</dcterms:created>
  <dcterms:modified xsi:type="dcterms:W3CDTF">2019-05-03T07:14:17Z</dcterms:modified>
</cp:coreProperties>
</file>